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ЭтаКнига" hidePivotFieldList="1"/>
  <mc:AlternateContent xmlns:mc="http://schemas.openxmlformats.org/markup-compatibility/2006">
    <mc:Choice Requires="x15">
      <x15ac:absPath xmlns:x15ac="http://schemas.microsoft.com/office/spreadsheetml/2010/11/ac" url="C:\Users\aigerim.akhatova\Desktop\ВСС\2023\На сайт 01 03 - 01 08\01 05\"/>
    </mc:Choice>
  </mc:AlternateContent>
  <xr:revisionPtr revIDLastSave="0" documentId="13_ncr:1_{786D5FE8-6CF3-4AF2-90CB-05B822D4BCD2}" xr6:coauthVersionLast="47" xr6:coauthVersionMax="47" xr10:uidLastSave="{00000000-0000-0000-0000-000000000000}"/>
  <bookViews>
    <workbookView xWindow="0" yWindow="0" windowWidth="14400" windowHeight="15600" activeTab="1" xr2:uid="{00000000-000D-0000-FFFF-FFFF00000000}"/>
  </bookViews>
  <sheets>
    <sheet name="БВУ" sheetId="17" r:id="rId1"/>
    <sheet name="ЛК" sheetId="2" r:id="rId2"/>
    <sheet name="МФО" sheetId="9" r:id="rId3"/>
  </sheets>
  <definedNames>
    <definedName name="_xlnm.Print_Area" localSheetId="1">ЛК!$A$1:$E$17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  <c r="I12" i="17" l="1"/>
  <c r="B14" i="17" l="1"/>
  <c r="C14" i="17"/>
  <c r="E14" i="17"/>
  <c r="F14" i="17"/>
  <c r="G14" i="17"/>
  <c r="H14" i="17"/>
  <c r="I14" i="17"/>
  <c r="D14" i="17"/>
  <c r="J12" i="17"/>
  <c r="J14" i="17" s="1"/>
  <c r="D11" i="17" l="1"/>
  <c r="J5" i="17" l="1"/>
  <c r="J6" i="17"/>
  <c r="J7" i="17"/>
  <c r="J8" i="17"/>
  <c r="J9" i="17"/>
  <c r="J10" i="17"/>
  <c r="J11" i="17"/>
  <c r="J13" i="17"/>
  <c r="E13" i="2" l="1"/>
  <c r="E12" i="2"/>
  <c r="E11" i="2"/>
  <c r="E10" i="2"/>
  <c r="E9" i="2"/>
  <c r="E8" i="2"/>
  <c r="D14" i="2"/>
  <c r="E14" i="2" l="1"/>
  <c r="E7" i="2"/>
  <c r="E6" i="2"/>
  <c r="C13" i="9"/>
  <c r="D13" i="9"/>
  <c r="E12" i="9" l="1"/>
  <c r="E11" i="9" l="1"/>
  <c r="E10" i="9"/>
  <c r="E9" i="9"/>
  <c r="E8" i="9"/>
  <c r="E7" i="9"/>
  <c r="E6" i="9"/>
  <c r="E5" i="9"/>
  <c r="E13" i="9" l="1"/>
  <c r="K19" i="2"/>
</calcChain>
</file>

<file path=xl/sharedStrings.xml><?xml version="1.0" encoding="utf-8"?>
<sst xmlns="http://schemas.openxmlformats.org/spreadsheetml/2006/main" count="61" uniqueCount="49">
  <si>
    <t>№</t>
  </si>
  <si>
    <t>Наименование партнера Фонда</t>
  </si>
  <si>
    <t>Бюджетные средства</t>
  </si>
  <si>
    <t>Всего</t>
  </si>
  <si>
    <t xml:space="preserve">Программа 
Лизинг </t>
  </si>
  <si>
    <t>Программа продуктивной занятости и массового предпринимательства</t>
  </si>
  <si>
    <t>ИТОГО</t>
  </si>
  <si>
    <t>Примечание: Информация по ВСС приведена с учетом первичного и вторичного освоения средств Партнерами</t>
  </si>
  <si>
    <t>Собственная программа Фонда</t>
  </si>
  <si>
    <t>Программа финансирования МСБ на принципах исламского финансирования</t>
  </si>
  <si>
    <t>АО Казахстанская Иджара Компания</t>
  </si>
  <si>
    <t>АО Лизинг Групп</t>
  </si>
  <si>
    <t>ТОО ТехноЛизинг</t>
  </si>
  <si>
    <t>АО Форте Лизинг</t>
  </si>
  <si>
    <t>АО Халык Лизинг</t>
  </si>
  <si>
    <t>Собственные средства</t>
  </si>
  <si>
    <t>Программа 
Даму-Микро</t>
  </si>
  <si>
    <t>ТОО МФО Арнур Кредит</t>
  </si>
  <si>
    <t>ТОО МФО КМФ</t>
  </si>
  <si>
    <t>ТОО МФО Тойота Файнаншл Сервисез Казахстан</t>
  </si>
  <si>
    <t>ТОО МФО Ырыс</t>
  </si>
  <si>
    <t>ТОО "МФО Актобе ауыл микрокредит"</t>
  </si>
  <si>
    <t>ТОО "МФО Business Finance"</t>
  </si>
  <si>
    <t>ТОО "МФО "РИЦ Кызылорда"</t>
  </si>
  <si>
    <t>ТОО "МФО "TAS Microfinance"</t>
  </si>
  <si>
    <t>ТОО Нур Лизинг</t>
  </si>
  <si>
    <t>Собственные программы Фонда</t>
  </si>
  <si>
    <t>Средства Фонда и МИО</t>
  </si>
  <si>
    <t>Средства Национального фонда РК (Продукты для МСБ, занятых в сфере обрабатывающей промышленности)</t>
  </si>
  <si>
    <t>Программа Даму регионы</t>
  </si>
  <si>
    <t>Программа Даму-Франчайзинг</t>
  </si>
  <si>
    <t>Программа из средств 1 транша Национального фонда РК</t>
  </si>
  <si>
    <t>Программа из средств 2 транша Национального фонда РК</t>
  </si>
  <si>
    <t>Программа из средств 3 транша Национального фонда РК</t>
  </si>
  <si>
    <t>Программа регионального финансирования МСБ (Точечная программа)</t>
  </si>
  <si>
    <t>АО Банк ЦентрКредит</t>
  </si>
  <si>
    <t>АО Евразийский банк</t>
  </si>
  <si>
    <t>АО Народный Банк Казахстана 
(АО Казкоммерцбанк)</t>
  </si>
  <si>
    <t>АО Народный Банк Казахстана</t>
  </si>
  <si>
    <t>АО Bank RBK</t>
  </si>
  <si>
    <t>АО ForteBank</t>
  </si>
  <si>
    <t>АО Исламский Банк Al Hilal</t>
  </si>
  <si>
    <t>АО ДБ Казахстан-Зираат Интернешнл Банк</t>
  </si>
  <si>
    <t>ТОО Capital leasing group</t>
  </si>
  <si>
    <t xml:space="preserve">Информация о временно свободных средствах в банках второго уровня в разрезе программ Фонда </t>
  </si>
  <si>
    <t>ТОО Эксперт Лизинг</t>
  </si>
  <si>
    <t>Период (по состоянию на 01.05.2023)</t>
  </si>
  <si>
    <t>Информация о временно свободных средствах в лизинговых компаниях в разрезе программ Фонда по состоянию на 01.05.2023 г.</t>
  </si>
  <si>
    <t>АО Нурбанк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</si>
</sst>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  <numFmt numFmtId="167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167" fontId="1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0" fontId="12" fillId="0" borderId="0"/>
  </cellStyleXfs>
  <cellXfs count="52">
    <xf numFmtId="0" fontId="0" fillId="0" borderId="0" xfId="0"/>
    <xf numFmtId="165" fontId="2" fillId="0" borderId="0" xfId="1" applyNumberFormat="1" applyFont="1"/>
    <xf numFmtId="166" fontId="2" fillId="0" borderId="0" xfId="1" applyNumberFormat="1" applyFont="1"/>
    <xf numFmtId="166" fontId="2" fillId="0" borderId="0" xfId="1" applyNumberFormat="1" applyFont="1" applyFill="1"/>
    <xf numFmtId="166" fontId="4" fillId="0" borderId="0" xfId="1" applyNumberFormat="1" applyFont="1" applyFill="1" applyBorder="1" applyAlignment="1">
      <alignment horizontal="right" indent="1"/>
    </xf>
    <xf numFmtId="165" fontId="2" fillId="3" borderId="0" xfId="1" applyNumberFormat="1" applyFont="1" applyFill="1" applyBorder="1"/>
    <xf numFmtId="166" fontId="2" fillId="3" borderId="0" xfId="1" applyNumberFormat="1" applyFont="1" applyFill="1"/>
    <xf numFmtId="166" fontId="2" fillId="0" borderId="5" xfId="1" applyNumberFormat="1" applyFont="1" applyFill="1" applyBorder="1" applyAlignment="1">
      <alignment horizontal="left" indent="1"/>
    </xf>
    <xf numFmtId="166" fontId="4" fillId="0" borderId="0" xfId="1" applyNumberFormat="1" applyFont="1" applyBorder="1" applyAlignment="1">
      <alignment horizontal="left" indent="1"/>
    </xf>
    <xf numFmtId="166" fontId="2" fillId="0" borderId="0" xfId="1" applyNumberFormat="1" applyFont="1" applyFill="1" applyBorder="1" applyAlignment="1">
      <alignment horizontal="left" indent="1"/>
    </xf>
    <xf numFmtId="165" fontId="2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166" fontId="4" fillId="0" borderId="1" xfId="1" applyNumberFormat="1" applyFont="1" applyFill="1" applyBorder="1" applyAlignment="1">
      <alignment horizontal="left" vertical="center"/>
    </xf>
    <xf numFmtId="166" fontId="2" fillId="0" borderId="1" xfId="1" applyNumberFormat="1" applyFont="1" applyFill="1" applyBorder="1" applyAlignment="1">
      <alignment horizontal="left" vertical="center"/>
    </xf>
    <xf numFmtId="165" fontId="2" fillId="0" borderId="1" xfId="1" applyNumberFormat="1" applyFont="1" applyFill="1" applyBorder="1"/>
    <xf numFmtId="166" fontId="2" fillId="0" borderId="1" xfId="1" applyNumberFormat="1" applyFont="1" applyFill="1" applyBorder="1" applyAlignment="1">
      <alignment horizontal="left" indent="1"/>
    </xf>
    <xf numFmtId="166" fontId="4" fillId="0" borderId="6" xfId="1" applyNumberFormat="1" applyFont="1" applyFill="1" applyBorder="1" applyAlignment="1">
      <alignment horizontal="center" vertical="center" wrapText="1"/>
    </xf>
    <xf numFmtId="166" fontId="4" fillId="0" borderId="1" xfId="1" applyNumberFormat="1" applyFont="1" applyFill="1" applyBorder="1" applyAlignment="1">
      <alignment horizontal="center" vertical="center" wrapText="1"/>
    </xf>
    <xf numFmtId="166" fontId="2" fillId="0" borderId="4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/>
    <xf numFmtId="166" fontId="8" fillId="0" borderId="1" xfId="1" applyNumberFormat="1" applyFont="1" applyFill="1" applyBorder="1" applyAlignment="1">
      <alignment horizontal="left" indent="1"/>
    </xf>
    <xf numFmtId="166" fontId="7" fillId="0" borderId="1" xfId="1" applyNumberFormat="1" applyFont="1" applyFill="1" applyBorder="1" applyAlignment="1">
      <alignment horizontal="right" indent="1"/>
    </xf>
    <xf numFmtId="166" fontId="7" fillId="3" borderId="1" xfId="1" applyNumberFormat="1" applyFont="1" applyFill="1" applyBorder="1" applyAlignment="1">
      <alignment horizontal="left" indent="1"/>
    </xf>
    <xf numFmtId="166" fontId="7" fillId="0" borderId="1" xfId="1" applyNumberFormat="1" applyFont="1" applyFill="1" applyBorder="1" applyAlignment="1">
      <alignment horizontal="left" indent="1"/>
    </xf>
    <xf numFmtId="166" fontId="6" fillId="0" borderId="1" xfId="1" applyNumberFormat="1" applyFont="1" applyFill="1" applyBorder="1" applyAlignment="1">
      <alignment horizontal="left" indent="1"/>
    </xf>
    <xf numFmtId="165" fontId="6" fillId="0" borderId="1" xfId="1" applyNumberFormat="1" applyFont="1" applyFill="1" applyBorder="1" applyAlignment="1">
      <alignment horizontal="right" indent="1"/>
    </xf>
    <xf numFmtId="165" fontId="7" fillId="0" borderId="0" xfId="1" applyNumberFormat="1" applyFont="1"/>
    <xf numFmtId="166" fontId="6" fillId="0" borderId="5" xfId="1" applyNumberFormat="1" applyFont="1" applyBorder="1" applyAlignment="1">
      <alignment horizontal="left" indent="1"/>
    </xf>
    <xf numFmtId="166" fontId="6" fillId="0" borderId="0" xfId="1" applyNumberFormat="1" applyFont="1" applyFill="1" applyBorder="1" applyAlignment="1">
      <alignment horizontal="right" indent="1"/>
    </xf>
    <xf numFmtId="166" fontId="7" fillId="0" borderId="5" xfId="1" applyNumberFormat="1" applyFont="1" applyFill="1" applyBorder="1" applyAlignment="1">
      <alignment horizontal="left" indent="1"/>
    </xf>
    <xf numFmtId="166" fontId="3" fillId="0" borderId="1" xfId="1" applyNumberFormat="1" applyFont="1" applyFill="1" applyBorder="1" applyAlignment="1">
      <alignment horizontal="left" indent="1"/>
    </xf>
    <xf numFmtId="166" fontId="5" fillId="0" borderId="1" xfId="1" applyNumberFormat="1" applyFont="1" applyFill="1" applyBorder="1"/>
    <xf numFmtId="166" fontId="4" fillId="0" borderId="1" xfId="1" applyNumberFormat="1" applyFont="1" applyFill="1" applyBorder="1" applyAlignment="1">
      <alignment horizontal="left" indent="1"/>
    </xf>
    <xf numFmtId="166" fontId="4" fillId="0" borderId="5" xfId="1" applyNumberFormat="1" applyFont="1" applyBorder="1" applyAlignment="1">
      <alignment horizontal="left" indent="1"/>
    </xf>
    <xf numFmtId="166" fontId="3" fillId="0" borderId="1" xfId="1" applyNumberFormat="1" applyFont="1" applyFill="1" applyBorder="1"/>
    <xf numFmtId="0" fontId="0" fillId="0" borderId="1" xfId="0" applyBorder="1" applyAlignment="1">
      <alignment horizontal="left" vertical="center" wrapText="1"/>
    </xf>
    <xf numFmtId="166" fontId="0" fillId="0" borderId="1" xfId="0" applyNumberFormat="1" applyBorder="1" applyAlignment="1">
      <alignment vertical="center" wrapText="1"/>
    </xf>
    <xf numFmtId="166" fontId="11" fillId="0" borderId="1" xfId="0" applyNumberFormat="1" applyFont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Continuous" vertical="center" wrapText="1"/>
    </xf>
    <xf numFmtId="0" fontId="11" fillId="2" borderId="1" xfId="0" applyFont="1" applyFill="1" applyBorder="1" applyAlignment="1">
      <alignment horizontal="left" vertical="center" wrapText="1"/>
    </xf>
    <xf numFmtId="166" fontId="11" fillId="2" borderId="1" xfId="0" applyNumberFormat="1" applyFont="1" applyFill="1" applyBorder="1" applyAlignment="1">
      <alignment vertical="center" wrapText="1"/>
    </xf>
    <xf numFmtId="166" fontId="4" fillId="2" borderId="3" xfId="1" applyNumberFormat="1" applyFont="1" applyFill="1" applyBorder="1" applyAlignment="1">
      <alignment horizontal="center" vertical="center" wrapText="1"/>
    </xf>
    <xf numFmtId="166" fontId="4" fillId="2" borderId="5" xfId="1" applyNumberFormat="1" applyFont="1" applyFill="1" applyBorder="1" applyAlignment="1">
      <alignment horizontal="center" vertical="center" wrapText="1"/>
    </xf>
    <xf numFmtId="166" fontId="4" fillId="2" borderId="4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Alignment="1">
      <alignment horizont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166" fontId="4" fillId="2" borderId="7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</cellXfs>
  <cellStyles count="7">
    <cellStyle name="КАНДАГАЧ тел3-33-96 2" xfId="6" xr:uid="{707A80EC-0D17-443C-B618-54CB00E80871}"/>
    <cellStyle name="Обычный" xfId="0" builtinId="0"/>
    <cellStyle name="Обычный 2" xfId="4" xr:uid="{00000000-0005-0000-0000-000001000000}"/>
    <cellStyle name="Обычный 3" xfId="2" xr:uid="{00000000-0005-0000-0000-000002000000}"/>
    <cellStyle name="Финансовый" xfId="1" builtinId="3"/>
    <cellStyle name="Финансовый 2" xfId="3" xr:uid="{00000000-0005-0000-0000-000004000000}"/>
    <cellStyle name="Финансовый 3" xfId="5" xr:uid="{5FF38340-9FF6-470C-A5E9-3E3D71DE0693}"/>
  </cellStyles>
  <dxfs count="5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4" defaultTableStyle="TableStyleMedium2" defaultPivotStyle="PivotStyleLight16">
    <tableStyle name="Стиль сводной таблицы 1" table="0" count="0" xr9:uid="{00000000-0011-0000-FFFF-FFFF00000000}"/>
    <tableStyle name="Стиль сводной таблицы 2" table="0" count="0" xr9:uid="{00000000-0011-0000-FFFF-FFFF01000000}"/>
    <tableStyle name="Стиль таблицы 1" pivot="0" count="0" xr9:uid="{00000000-0011-0000-FFFF-FFFF02000000}"/>
    <tableStyle name="Стиль таблицы 2" pivot="0" count="0" xr9:uid="{00000000-0011-0000-FFFF-FFFF03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13F42-12FD-4D84-899C-D0218EC032A9}">
  <dimension ref="A1:J14"/>
  <sheetViews>
    <sheetView zoomScale="50" zoomScaleNormal="50" workbookViewId="0">
      <selection activeCell="H44" sqref="H44"/>
    </sheetView>
  </sheetViews>
  <sheetFormatPr defaultRowHeight="15" x14ac:dyDescent="0.25"/>
  <cols>
    <col min="1" max="1" width="38.42578125" customWidth="1"/>
    <col min="2" max="2" width="24.42578125" customWidth="1"/>
    <col min="3" max="3" width="19.42578125" customWidth="1"/>
    <col min="4" max="4" width="22.85546875" customWidth="1"/>
    <col min="5" max="5" width="33.85546875" customWidth="1"/>
    <col min="6" max="6" width="29.140625" customWidth="1"/>
    <col min="7" max="7" width="34.140625" customWidth="1"/>
    <col min="8" max="8" width="36" customWidth="1"/>
    <col min="9" max="9" width="25.42578125" customWidth="1"/>
    <col min="10" max="10" width="21.28515625" bestFit="1" customWidth="1"/>
  </cols>
  <sheetData>
    <row r="1" spans="1:10" x14ac:dyDescent="0.25">
      <c r="A1" t="s">
        <v>44</v>
      </c>
    </row>
    <row r="2" spans="1:10" x14ac:dyDescent="0.25">
      <c r="A2" s="39" t="s">
        <v>46</v>
      </c>
    </row>
    <row r="3" spans="1:10" ht="30" x14ac:dyDescent="0.25">
      <c r="A3" s="39"/>
      <c r="B3" s="40" t="s">
        <v>26</v>
      </c>
      <c r="C3" s="40"/>
      <c r="D3" s="40"/>
      <c r="E3" s="39" t="s">
        <v>2</v>
      </c>
      <c r="F3" s="40" t="s">
        <v>28</v>
      </c>
      <c r="G3" s="40"/>
      <c r="H3" s="40"/>
      <c r="I3" s="39" t="s">
        <v>27</v>
      </c>
      <c r="J3" s="40" t="s">
        <v>6</v>
      </c>
    </row>
    <row r="4" spans="1:10" ht="75" x14ac:dyDescent="0.25">
      <c r="A4" s="39" t="s">
        <v>1</v>
      </c>
      <c r="B4" s="39" t="s">
        <v>29</v>
      </c>
      <c r="C4" s="39" t="s">
        <v>30</v>
      </c>
      <c r="D4" s="39" t="s">
        <v>9</v>
      </c>
      <c r="E4" s="39" t="s">
        <v>5</v>
      </c>
      <c r="F4" s="39" t="s">
        <v>31</v>
      </c>
      <c r="G4" s="39" t="s">
        <v>32</v>
      </c>
      <c r="H4" s="39" t="s">
        <v>33</v>
      </c>
      <c r="I4" s="39" t="s">
        <v>34</v>
      </c>
      <c r="J4" s="40"/>
    </row>
    <row r="5" spans="1:10" x14ac:dyDescent="0.25">
      <c r="A5" s="36" t="s">
        <v>35</v>
      </c>
      <c r="B5" s="37">
        <v>848630053.64999998</v>
      </c>
      <c r="C5" s="37"/>
      <c r="D5" s="37"/>
      <c r="E5" s="37">
        <v>174256897.63999999</v>
      </c>
      <c r="F5" s="37">
        <v>440617668.31999999</v>
      </c>
      <c r="G5" s="37">
        <v>814741987.80999994</v>
      </c>
      <c r="H5" s="37">
        <v>314258781.61000001</v>
      </c>
      <c r="I5" s="37">
        <v>194370998.84</v>
      </c>
      <c r="J5" s="38">
        <f>B5+C5+D5+E5+F5+G5+H5+I5</f>
        <v>2786876387.8700004</v>
      </c>
    </row>
    <row r="6" spans="1:10" x14ac:dyDescent="0.25">
      <c r="A6" s="36" t="s">
        <v>36</v>
      </c>
      <c r="B6" s="37">
        <v>492487817.5</v>
      </c>
      <c r="C6" s="37"/>
      <c r="D6" s="37"/>
      <c r="E6" s="37">
        <v>32325303.379999999</v>
      </c>
      <c r="F6" s="37">
        <v>238983531.99000001</v>
      </c>
      <c r="G6" s="37">
        <v>431439256.80000001</v>
      </c>
      <c r="H6" s="37">
        <v>323917174.69</v>
      </c>
      <c r="I6" s="37"/>
      <c r="J6" s="38">
        <f t="shared" ref="J6:J13" si="0">B6+C6+D6+E6+F6+G6+H6+I6</f>
        <v>1519153084.3600001</v>
      </c>
    </row>
    <row r="7" spans="1:10" ht="30" x14ac:dyDescent="0.25">
      <c r="A7" s="36" t="s">
        <v>37</v>
      </c>
      <c r="B7" s="37"/>
      <c r="C7" s="37"/>
      <c r="D7" s="37"/>
      <c r="E7" s="37"/>
      <c r="F7" s="37">
        <v>1458342495.72</v>
      </c>
      <c r="G7" s="37">
        <v>383505190.38</v>
      </c>
      <c r="H7" s="37">
        <v>284680843.25999999</v>
      </c>
      <c r="I7" s="37">
        <v>19234913.25</v>
      </c>
      <c r="J7" s="38">
        <f t="shared" si="0"/>
        <v>2145763442.6099999</v>
      </c>
    </row>
    <row r="8" spans="1:10" x14ac:dyDescent="0.25">
      <c r="A8" s="36" t="s">
        <v>38</v>
      </c>
      <c r="B8" s="37"/>
      <c r="C8" s="37"/>
      <c r="D8" s="37"/>
      <c r="E8" s="37">
        <v>584655269.46000004</v>
      </c>
      <c r="F8" s="37">
        <v>570679266.26999998</v>
      </c>
      <c r="G8" s="37">
        <v>742578188.39999998</v>
      </c>
      <c r="H8" s="37">
        <v>157230886.53</v>
      </c>
      <c r="I8" s="37">
        <v>1272766213.3199999</v>
      </c>
      <c r="J8" s="38">
        <f t="shared" si="0"/>
        <v>3327909823.98</v>
      </c>
    </row>
    <row r="9" spans="1:10" x14ac:dyDescent="0.25">
      <c r="A9" s="36" t="s">
        <v>39</v>
      </c>
      <c r="B9" s="37">
        <v>1470667696.78</v>
      </c>
      <c r="C9" s="37">
        <v>2136178.94</v>
      </c>
      <c r="D9" s="37"/>
      <c r="E9" s="37"/>
      <c r="F9" s="37">
        <v>194872673.69</v>
      </c>
      <c r="G9" s="37">
        <v>388432342.27999997</v>
      </c>
      <c r="H9" s="37">
        <v>204482481.91999999</v>
      </c>
      <c r="I9" s="37">
        <v>3259988977.0500002</v>
      </c>
      <c r="J9" s="38">
        <f t="shared" si="0"/>
        <v>5520580350.6599998</v>
      </c>
    </row>
    <row r="10" spans="1:10" x14ac:dyDescent="0.25">
      <c r="A10" s="36" t="s">
        <v>40</v>
      </c>
      <c r="B10" s="37"/>
      <c r="C10" s="37"/>
      <c r="D10" s="37"/>
      <c r="E10" s="37">
        <v>767856609</v>
      </c>
      <c r="F10" s="37">
        <v>1716451267</v>
      </c>
      <c r="G10" s="37">
        <v>1144957732</v>
      </c>
      <c r="H10" s="37">
        <v>1182693547</v>
      </c>
      <c r="I10" s="37">
        <v>1155969769</v>
      </c>
      <c r="J10" s="38">
        <f t="shared" si="0"/>
        <v>5967928924</v>
      </c>
    </row>
    <row r="11" spans="1:10" x14ac:dyDescent="0.25">
      <c r="A11" s="36" t="s">
        <v>41</v>
      </c>
      <c r="B11" s="37"/>
      <c r="C11" s="37"/>
      <c r="D11" s="37">
        <f>872995852.68+371529285</f>
        <v>1244525137.6799998</v>
      </c>
      <c r="E11" s="37"/>
      <c r="F11" s="37"/>
      <c r="G11" s="37"/>
      <c r="H11" s="37"/>
      <c r="I11" s="37"/>
      <c r="J11" s="38">
        <f t="shared" si="0"/>
        <v>1244525137.6799998</v>
      </c>
    </row>
    <row r="12" spans="1:10" x14ac:dyDescent="0.25">
      <c r="A12" s="36" t="s">
        <v>48</v>
      </c>
      <c r="B12" s="37"/>
      <c r="C12" s="37"/>
      <c r="D12" s="37"/>
      <c r="E12" s="37">
        <v>-9815856.0600000005</v>
      </c>
      <c r="F12" s="37">
        <v>187585329.28999999</v>
      </c>
      <c r="G12" s="37">
        <v>215989841.84999999</v>
      </c>
      <c r="H12" s="37">
        <v>328244684.42000002</v>
      </c>
      <c r="I12" s="37">
        <f>3725742.72+8920824.58+20536685.31+48328311.71</f>
        <v>81511564.319999993</v>
      </c>
      <c r="J12" s="38">
        <f t="shared" si="0"/>
        <v>803515563.81999993</v>
      </c>
    </row>
    <row r="13" spans="1:10" ht="30" x14ac:dyDescent="0.25">
      <c r="A13" s="36" t="s">
        <v>42</v>
      </c>
      <c r="B13" s="37">
        <v>174139418.53999999</v>
      </c>
      <c r="C13" s="37"/>
      <c r="D13" s="37"/>
      <c r="E13" s="37"/>
      <c r="F13" s="37"/>
      <c r="G13" s="37"/>
      <c r="H13" s="37"/>
      <c r="I13" s="37"/>
      <c r="J13" s="38">
        <f t="shared" si="0"/>
        <v>174139418.53999999</v>
      </c>
    </row>
    <row r="14" spans="1:10" x14ac:dyDescent="0.25">
      <c r="A14" s="41" t="s">
        <v>6</v>
      </c>
      <c r="B14" s="42">
        <f t="shared" ref="B14:C14" si="1">B5+B6+B7+B8+B9+B10+B11+B12+B13</f>
        <v>2985924986.4700003</v>
      </c>
      <c r="C14" s="42">
        <f t="shared" si="1"/>
        <v>2136178.94</v>
      </c>
      <c r="D14" s="42">
        <f>D5+D6+D7+D8+D9+D10+D11+D12+D13</f>
        <v>1244525137.6799998</v>
      </c>
      <c r="E14" s="42">
        <f t="shared" ref="E14:I14" si="2">E5+E6+E7+E8+E9+E10+E11+E12+E13</f>
        <v>1549278223.4200001</v>
      </c>
      <c r="F14" s="42">
        <f t="shared" si="2"/>
        <v>4807532232.2799997</v>
      </c>
      <c r="G14" s="42">
        <f t="shared" si="2"/>
        <v>4121644539.52</v>
      </c>
      <c r="H14" s="42">
        <f t="shared" si="2"/>
        <v>2795508399.4300003</v>
      </c>
      <c r="I14" s="42">
        <f t="shared" si="2"/>
        <v>5983842435.7799997</v>
      </c>
      <c r="J14" s="42">
        <f>J5+J6+J7+J8+J9+J10+J11+J12+J13</f>
        <v>23490392133.52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K19"/>
  <sheetViews>
    <sheetView tabSelected="1" zoomScale="85" zoomScaleNormal="85" zoomScaleSheetLayoutView="11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8" sqref="C8"/>
    </sheetView>
  </sheetViews>
  <sheetFormatPr defaultColWidth="9.140625" defaultRowHeight="15" x14ac:dyDescent="0.25"/>
  <cols>
    <col min="1" max="1" width="7" style="1" customWidth="1"/>
    <col min="2" max="2" width="47.140625" style="2" customWidth="1"/>
    <col min="3" max="3" width="22.7109375" style="2" customWidth="1"/>
    <col min="4" max="4" width="21.85546875" style="2" customWidth="1"/>
    <col min="5" max="5" width="23.85546875" style="2" customWidth="1"/>
    <col min="6" max="6" width="17.140625" style="2" bestFit="1" customWidth="1"/>
    <col min="7" max="7" width="16" style="2" bestFit="1" customWidth="1"/>
    <col min="8" max="16384" width="9.140625" style="2"/>
  </cols>
  <sheetData>
    <row r="1" spans="1:5" ht="27.75" customHeight="1" x14ac:dyDescent="0.25">
      <c r="A1" s="46" t="s">
        <v>47</v>
      </c>
      <c r="B1" s="46"/>
      <c r="C1" s="46"/>
      <c r="D1" s="46"/>
      <c r="E1" s="46"/>
    </row>
    <row r="3" spans="1:5" ht="30" customHeight="1" x14ac:dyDescent="0.25">
      <c r="A3" s="43" t="s">
        <v>0</v>
      </c>
      <c r="B3" s="43" t="s">
        <v>1</v>
      </c>
      <c r="C3" s="47" t="s">
        <v>8</v>
      </c>
      <c r="D3" s="48"/>
      <c r="E3" s="43" t="s">
        <v>3</v>
      </c>
    </row>
    <row r="4" spans="1:5" ht="15" customHeight="1" x14ac:dyDescent="0.25">
      <c r="A4" s="44"/>
      <c r="B4" s="44"/>
      <c r="C4" s="43" t="s">
        <v>4</v>
      </c>
      <c r="D4" s="43" t="s">
        <v>9</v>
      </c>
      <c r="E4" s="44"/>
    </row>
    <row r="5" spans="1:5" ht="56.25" customHeight="1" x14ac:dyDescent="0.25">
      <c r="A5" s="45"/>
      <c r="B5" s="45"/>
      <c r="C5" s="45"/>
      <c r="D5" s="45"/>
      <c r="E5" s="45"/>
    </row>
    <row r="6" spans="1:5" s="3" customFormat="1" x14ac:dyDescent="0.25">
      <c r="A6" s="10">
        <v>1</v>
      </c>
      <c r="B6" s="13" t="s">
        <v>10</v>
      </c>
      <c r="C6" s="11"/>
      <c r="D6" s="35">
        <v>440509554</v>
      </c>
      <c r="E6" s="32">
        <f t="shared" ref="E6" si="0">SUM(C6:D6)</f>
        <v>440509554</v>
      </c>
    </row>
    <row r="7" spans="1:5" s="3" customFormat="1" x14ac:dyDescent="0.25">
      <c r="A7" s="14">
        <v>2</v>
      </c>
      <c r="B7" s="15" t="s">
        <v>11</v>
      </c>
      <c r="C7" s="18">
        <v>-1129453650.97</v>
      </c>
      <c r="D7" s="16"/>
      <c r="E7" s="17">
        <f>SUM(C7:D7)</f>
        <v>-1129453650.97</v>
      </c>
    </row>
    <row r="8" spans="1:5" s="3" customFormat="1" x14ac:dyDescent="0.25">
      <c r="A8" s="14">
        <v>3</v>
      </c>
      <c r="B8" s="15" t="s">
        <v>43</v>
      </c>
      <c r="C8" s="18">
        <v>-1342618.3</v>
      </c>
      <c r="D8" s="16"/>
      <c r="E8" s="17">
        <f>SUM(C8:D8)</f>
        <v>-1342618.3</v>
      </c>
    </row>
    <row r="9" spans="1:5" s="3" customFormat="1" x14ac:dyDescent="0.25">
      <c r="A9" s="14">
        <v>4</v>
      </c>
      <c r="B9" s="31" t="s">
        <v>12</v>
      </c>
      <c r="C9" s="18">
        <v>65668494.170000002</v>
      </c>
      <c r="D9" s="16"/>
      <c r="E9" s="17">
        <f>SUM(C9:D9)</f>
        <v>65668494.170000002</v>
      </c>
    </row>
    <row r="10" spans="1:5" s="3" customFormat="1" x14ac:dyDescent="0.25">
      <c r="A10" s="14">
        <v>5</v>
      </c>
      <c r="B10" s="15" t="s">
        <v>13</v>
      </c>
      <c r="C10" s="18">
        <v>-541190651</v>
      </c>
      <c r="D10" s="16"/>
      <c r="E10" s="17">
        <f>SUM(C10:D10)</f>
        <v>-541190651</v>
      </c>
    </row>
    <row r="11" spans="1:5" s="3" customFormat="1" x14ac:dyDescent="0.25">
      <c r="A11" s="14">
        <v>6</v>
      </c>
      <c r="B11" s="15" t="s">
        <v>14</v>
      </c>
      <c r="C11" s="18">
        <v>-193816675</v>
      </c>
      <c r="D11" s="16"/>
      <c r="E11" s="17">
        <f>SUM(C11:D11)</f>
        <v>-193816675</v>
      </c>
    </row>
    <row r="12" spans="1:5" s="3" customFormat="1" x14ac:dyDescent="0.25">
      <c r="A12" s="14">
        <v>7</v>
      </c>
      <c r="B12" s="15" t="s">
        <v>25</v>
      </c>
      <c r="C12" s="18">
        <v>-32833322.550000001</v>
      </c>
      <c r="D12" s="16"/>
      <c r="E12" s="17">
        <f t="shared" ref="E12:E14" si="1">SUM(C12:D12)</f>
        <v>-32833322.550000001</v>
      </c>
    </row>
    <row r="13" spans="1:5" s="3" customFormat="1" x14ac:dyDescent="0.25">
      <c r="A13" s="14">
        <v>8</v>
      </c>
      <c r="B13" s="15" t="s">
        <v>45</v>
      </c>
      <c r="C13" s="18">
        <v>2843645</v>
      </c>
      <c r="D13" s="16"/>
      <c r="E13" s="17">
        <f t="shared" ref="E13" si="2">SUM(C13:D13)</f>
        <v>2843645</v>
      </c>
    </row>
    <row r="14" spans="1:5" s="6" customFormat="1" x14ac:dyDescent="0.25">
      <c r="A14" s="10"/>
      <c r="B14" s="12" t="s">
        <v>6</v>
      </c>
      <c r="C14" s="33">
        <f>SUM(C6:C13)</f>
        <v>-1830124778.6499999</v>
      </c>
      <c r="D14" s="33">
        <f>SUM(D6:D6)</f>
        <v>440509554</v>
      </c>
      <c r="E14" s="32">
        <f t="shared" si="1"/>
        <v>-1389615224.6499999</v>
      </c>
    </row>
    <row r="15" spans="1:5" s="6" customFormat="1" x14ac:dyDescent="0.25">
      <c r="A15" s="5"/>
      <c r="B15" s="34"/>
      <c r="C15" s="8"/>
      <c r="D15" s="8"/>
      <c r="E15" s="4"/>
    </row>
    <row r="16" spans="1:5" s="6" customFormat="1" x14ac:dyDescent="0.25">
      <c r="A16" s="5"/>
      <c r="B16" s="7" t="s">
        <v>7</v>
      </c>
      <c r="C16" s="9"/>
      <c r="D16" s="9"/>
      <c r="E16" s="4"/>
    </row>
    <row r="17" spans="1:11" x14ac:dyDescent="0.25">
      <c r="A17" s="5"/>
      <c r="B17" s="7"/>
      <c r="C17" s="9"/>
      <c r="D17" s="9"/>
      <c r="E17" s="4"/>
    </row>
    <row r="19" spans="1:11" x14ac:dyDescent="0.25">
      <c r="K19" s="2">
        <f>SUM(K14:K18)</f>
        <v>0</v>
      </c>
    </row>
  </sheetData>
  <mergeCells count="7">
    <mergeCell ref="A3:A5"/>
    <mergeCell ref="B3:B5"/>
    <mergeCell ref="A1:E1"/>
    <mergeCell ref="C4:C5"/>
    <mergeCell ref="C3:D3"/>
    <mergeCell ref="D4:D5"/>
    <mergeCell ref="E3:E5"/>
  </mergeCells>
  <conditionalFormatting sqref="B14:D15">
    <cfRule type="cellIs" priority="1" operator="lessThanOrEqual">
      <formula>0</formula>
    </cfRule>
  </conditionalFormatting>
  <conditionalFormatting sqref="B16:D17">
    <cfRule type="cellIs" dxfId="4" priority="2" operator="lessThanOrEqual">
      <formula>#REF!</formula>
    </cfRule>
    <cfRule type="cellIs" priority="3" operator="lessThanOrEqual">
      <formula>#REF!</formula>
    </cfRule>
  </conditionalFormatting>
  <conditionalFormatting sqref="E15:E17">
    <cfRule type="cellIs" priority="13" operator="lessThanOr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5"/>
  <sheetViews>
    <sheetView workbookViewId="0">
      <selection activeCell="E21" sqref="E21"/>
    </sheetView>
  </sheetViews>
  <sheetFormatPr defaultRowHeight="15" x14ac:dyDescent="0.25"/>
  <cols>
    <col min="1" max="1" width="6.7109375" bestFit="1" customWidth="1"/>
    <col min="2" max="2" width="53" customWidth="1"/>
    <col min="3" max="3" width="20.85546875" bestFit="1" customWidth="1"/>
    <col min="4" max="4" width="19.140625" bestFit="1" customWidth="1"/>
    <col min="5" max="5" width="18.85546875" bestFit="1" customWidth="1"/>
  </cols>
  <sheetData>
    <row r="1" spans="1:5" x14ac:dyDescent="0.25">
      <c r="A1" s="46" t="s">
        <v>47</v>
      </c>
      <c r="B1" s="46"/>
      <c r="C1" s="46"/>
      <c r="D1" s="46"/>
      <c r="E1" s="46"/>
    </row>
    <row r="2" spans="1:5" ht="38.25" customHeight="1" x14ac:dyDescent="0.25">
      <c r="A2" s="49" t="s">
        <v>0</v>
      </c>
      <c r="B2" s="49" t="s">
        <v>1</v>
      </c>
      <c r="C2" s="19" t="s">
        <v>15</v>
      </c>
      <c r="D2" s="19" t="s">
        <v>2</v>
      </c>
      <c r="E2" s="49" t="s">
        <v>3</v>
      </c>
    </row>
    <row r="3" spans="1:5" x14ac:dyDescent="0.25">
      <c r="A3" s="49"/>
      <c r="B3" s="49"/>
      <c r="C3" s="50" t="s">
        <v>16</v>
      </c>
      <c r="D3" s="50" t="s">
        <v>5</v>
      </c>
      <c r="E3" s="49"/>
    </row>
    <row r="4" spans="1:5" x14ac:dyDescent="0.25">
      <c r="A4" s="49"/>
      <c r="B4" s="49"/>
      <c r="C4" s="51"/>
      <c r="D4" s="51"/>
      <c r="E4" s="49"/>
    </row>
    <row r="5" spans="1:5" ht="15.75" x14ac:dyDescent="0.25">
      <c r="A5" s="20">
        <v>1</v>
      </c>
      <c r="B5" s="21" t="s">
        <v>17</v>
      </c>
      <c r="C5" s="22">
        <v>-657804057.10000002</v>
      </c>
      <c r="D5" s="22">
        <v>-463972</v>
      </c>
      <c r="E5" s="26">
        <f t="shared" ref="E5:E11" si="0">SUM(C5:D5)</f>
        <v>-658268029.10000002</v>
      </c>
    </row>
    <row r="6" spans="1:5" ht="15.75" x14ac:dyDescent="0.25">
      <c r="A6" s="20">
        <v>2</v>
      </c>
      <c r="B6" s="23" t="s">
        <v>18</v>
      </c>
      <c r="C6" s="22">
        <v>1135967463.6300001</v>
      </c>
      <c r="D6" s="22"/>
      <c r="E6" s="26">
        <f t="shared" si="0"/>
        <v>1135967463.6300001</v>
      </c>
    </row>
    <row r="7" spans="1:5" ht="15.75" x14ac:dyDescent="0.25">
      <c r="A7" s="20">
        <v>3</v>
      </c>
      <c r="B7" s="24" t="s">
        <v>19</v>
      </c>
      <c r="C7" s="22">
        <v>-33813119</v>
      </c>
      <c r="D7" s="22"/>
      <c r="E7" s="26">
        <f t="shared" si="0"/>
        <v>-33813119</v>
      </c>
    </row>
    <row r="8" spans="1:5" ht="15.75" x14ac:dyDescent="0.25">
      <c r="A8" s="20">
        <v>4</v>
      </c>
      <c r="B8" s="24" t="s">
        <v>20</v>
      </c>
      <c r="C8" s="22">
        <v>-21956611.59</v>
      </c>
      <c r="D8" s="22">
        <v>10860536</v>
      </c>
      <c r="E8" s="26">
        <f t="shared" si="0"/>
        <v>-11096075.59</v>
      </c>
    </row>
    <row r="9" spans="1:5" ht="15.75" x14ac:dyDescent="0.25">
      <c r="A9" s="20">
        <v>5</v>
      </c>
      <c r="B9" s="24" t="s">
        <v>21</v>
      </c>
      <c r="C9" s="22"/>
      <c r="D9" s="22">
        <v>2776497</v>
      </c>
      <c r="E9" s="26">
        <f t="shared" si="0"/>
        <v>2776497</v>
      </c>
    </row>
    <row r="10" spans="1:5" ht="15.75" x14ac:dyDescent="0.25">
      <c r="A10" s="20">
        <v>6</v>
      </c>
      <c r="B10" s="23" t="s">
        <v>22</v>
      </c>
      <c r="C10" s="22">
        <v>415142.8</v>
      </c>
      <c r="D10" s="22"/>
      <c r="E10" s="26">
        <f t="shared" si="0"/>
        <v>415142.8</v>
      </c>
    </row>
    <row r="11" spans="1:5" ht="15.75" x14ac:dyDescent="0.25">
      <c r="A11" s="20">
        <v>7</v>
      </c>
      <c r="B11" s="24" t="s">
        <v>23</v>
      </c>
      <c r="C11" s="22">
        <v>62885533.280000001</v>
      </c>
      <c r="D11" s="22"/>
      <c r="E11" s="26">
        <f t="shared" si="0"/>
        <v>62885533.280000001</v>
      </c>
    </row>
    <row r="12" spans="1:5" ht="15.75" x14ac:dyDescent="0.25">
      <c r="A12" s="20">
        <v>8</v>
      </c>
      <c r="B12" s="24" t="s">
        <v>24</v>
      </c>
      <c r="C12" s="22">
        <v>179461718.38999999</v>
      </c>
      <c r="D12" s="22"/>
      <c r="E12" s="26">
        <f>SUM(C12:D12)</f>
        <v>179461718.38999999</v>
      </c>
    </row>
    <row r="13" spans="1:5" ht="15.75" x14ac:dyDescent="0.25">
      <c r="A13" s="20"/>
      <c r="B13" s="25" t="s">
        <v>6</v>
      </c>
      <c r="C13" s="26">
        <f>SUM(C5:C12)</f>
        <v>665156070.41000009</v>
      </c>
      <c r="D13" s="26">
        <f>SUM(D5:D12)</f>
        <v>13173061</v>
      </c>
      <c r="E13" s="26">
        <f>SUM(E5:E12)</f>
        <v>678329131.41000009</v>
      </c>
    </row>
    <row r="14" spans="1:5" ht="15.75" x14ac:dyDescent="0.25">
      <c r="A14" s="27"/>
      <c r="B14" s="28"/>
      <c r="C14" s="29"/>
      <c r="D14" s="29"/>
      <c r="E14" s="29"/>
    </row>
    <row r="15" spans="1:5" ht="15.75" x14ac:dyDescent="0.25">
      <c r="A15" s="27"/>
      <c r="B15" s="30" t="s">
        <v>7</v>
      </c>
      <c r="C15" s="29"/>
      <c r="D15" s="29"/>
      <c r="E15" s="29"/>
    </row>
  </sheetData>
  <mergeCells count="6">
    <mergeCell ref="A1:E1"/>
    <mergeCell ref="A2:A4"/>
    <mergeCell ref="B2:B4"/>
    <mergeCell ref="E2:E4"/>
    <mergeCell ref="C3:C4"/>
    <mergeCell ref="D3:D4"/>
  </mergeCells>
  <conditionalFormatting sqref="B15">
    <cfRule type="cellIs" priority="6" operator="lessThanOrEqual">
      <formula>#REF!</formula>
    </cfRule>
    <cfRule type="cellIs" dxfId="3" priority="8" operator="lessThanOrEqual">
      <formula>#REF!</formula>
    </cfRule>
  </conditionalFormatting>
  <conditionalFormatting sqref="C6">
    <cfRule type="cellIs" priority="1" operator="lessThanOrEqual">
      <formula>#REF!</formula>
    </cfRule>
    <cfRule type="cellIs" dxfId="2" priority="2" operator="lessThanOrEqual">
      <formula>#REF!</formula>
    </cfRule>
  </conditionalFormatting>
  <conditionalFormatting sqref="C13:E15">
    <cfRule type="cellIs" priority="7" operator="lessThanOrEqual">
      <formula>0</formula>
    </cfRule>
  </conditionalFormatting>
  <conditionalFormatting sqref="E2 B13:B14">
    <cfRule type="cellIs" priority="4" operator="lessThanOrEqual">
      <formula>0</formula>
    </cfRule>
  </conditionalFormatting>
  <conditionalFormatting sqref="E5:E11">
    <cfRule type="cellIs" dxfId="1" priority="5" operator="lessThanOrEqual">
      <formula>#REF!</formula>
    </cfRule>
  </conditionalFormatting>
  <conditionalFormatting sqref="E12">
    <cfRule type="cellIs" dxfId="0" priority="3" operator="lessThanOr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БВУ</vt:lpstr>
      <vt:lpstr>ЛК</vt:lpstr>
      <vt:lpstr>МФО</vt:lpstr>
      <vt:lpstr>ЛК!Область_печати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Айгерим Жандосовна Ахатова</cp:lastModifiedBy>
  <cp:lastPrinted>2020-10-20T04:05:20Z</cp:lastPrinted>
  <dcterms:created xsi:type="dcterms:W3CDTF">2020-08-14T05:30:27Z</dcterms:created>
  <dcterms:modified xsi:type="dcterms:W3CDTF">2023-09-21T14:20:55Z</dcterms:modified>
</cp:coreProperties>
</file>